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65" windowWidth="13950" windowHeight="8385" tabRatio="846"/>
  </bookViews>
  <sheets>
    <sheet name="Водопровод ПС-5" sheetId="19" r:id="rId1"/>
  </sheets>
  <definedNames>
    <definedName name="_xlnm.Print_Area" localSheetId="0">'Водопровод ПС-5'!$A$1:$I$30</definedName>
  </definedNames>
  <calcPr calcId="152511"/>
</workbook>
</file>

<file path=xl/calcChain.xml><?xml version="1.0" encoding="utf-8"?>
<calcChain xmlns="http://schemas.openxmlformats.org/spreadsheetml/2006/main">
  <c r="L17" i="19" l="1"/>
  <c r="H12" i="19"/>
  <c r="G12" i="19"/>
  <c r="F12" i="19"/>
  <c r="I16" i="19"/>
  <c r="I12" i="19"/>
  <c r="E13" i="19"/>
  <c r="I17" i="19"/>
  <c r="I15" i="19"/>
  <c r="I18" i="19"/>
  <c r="I19" i="19"/>
  <c r="L16" i="19"/>
  <c r="L15" i="19"/>
</calcChain>
</file>

<file path=xl/sharedStrings.xml><?xml version="1.0" encoding="utf-8"?>
<sst xmlns="http://schemas.openxmlformats.org/spreadsheetml/2006/main" count="40" uniqueCount="37">
  <si>
    <t>№ п/п</t>
  </si>
  <si>
    <t>Ед-ца изм-я</t>
  </si>
  <si>
    <t>Наименование 
оборудования, объектов, 
работ и затрат</t>
  </si>
  <si>
    <t xml:space="preserve">Стоимость объекта ИПР тыс.руб. </t>
  </si>
  <si>
    <t>1.1.1.</t>
  </si>
  <si>
    <t>филиала ПАО МРСК Северо-Запада "Карелэнерго"</t>
  </si>
  <si>
    <t>Приложение 3</t>
  </si>
  <si>
    <t>УТВЕРЖДАЮ</t>
  </si>
  <si>
    <t>1.1.2.</t>
  </si>
  <si>
    <t>Стоимость по укрупненным показателям с учетом регионального коэффициента 9%</t>
  </si>
  <si>
    <t>1.1.3.</t>
  </si>
  <si>
    <t>1.1.4.</t>
  </si>
  <si>
    <t>1.1.5.</t>
  </si>
  <si>
    <t>Итого</t>
  </si>
  <si>
    <t>Объем</t>
  </si>
  <si>
    <t>Непредвиденные работы и затраты</t>
  </si>
  <si>
    <t>%</t>
  </si>
  <si>
    <t>Строительный контроль 2,14% и служба заказчика-затройщика 1,1% (2,14+1,1=3,24%)</t>
  </si>
  <si>
    <t>Итого строительство здания  без службы заказчика-затройщика, строительного контроля, проектных работ и непредвиденных работ и затрат</t>
  </si>
  <si>
    <t>Составил: инженер ОКС филиала ПАО "МРСК Северо-Запада" "Карелэнерго" ПО ЮКЭС</t>
  </si>
  <si>
    <t>Проверил: инженер ОКС филиала ПАО "МРСК Северо-Запада" "Карелэнерго"</t>
  </si>
  <si>
    <t>Согласовано: начальник ОКС филиала ПАО "МРСК Северо-Запада" "Карелэнерго"</t>
  </si>
  <si>
    <t>А.С. Екимова</t>
  </si>
  <si>
    <t>М.Ю. Ефремова</t>
  </si>
  <si>
    <t>А.Ю. Журавский</t>
  </si>
  <si>
    <t>Начальник Управления Капитального Строительства 
филиала ПАО "МРСК Северо-Запада" Карелэнерго</t>
  </si>
  <si>
    <r>
      <rPr>
        <u/>
        <sz val="12"/>
        <color indexed="8"/>
        <rFont val="Times New Roman"/>
        <family val="1"/>
        <charset val="204"/>
      </rPr>
      <t xml:space="preserve">                                    </t>
    </r>
    <r>
      <rPr>
        <sz val="12"/>
        <color indexed="8"/>
        <rFont val="Times New Roman"/>
        <family val="1"/>
        <charset val="204"/>
      </rPr>
      <t xml:space="preserve">  /Е. В. Чаиркина/</t>
    </r>
  </si>
  <si>
    <t>км</t>
  </si>
  <si>
    <t>Привоз сухого грунта 14 км (15-1)</t>
  </si>
  <si>
    <t>Вывоз грунта на расстояние 24 км (25-1)</t>
  </si>
  <si>
    <t>Стоимость прокладки (14-13-002-02)</t>
  </si>
  <si>
    <t xml:space="preserve">Стоимость единицы по НЦС-81-02-14-2014 </t>
  </si>
  <si>
    <t xml:space="preserve">Перевод в 2000 год (ПИСЬМО
от 4 августа 2014 г. N 15285-ЕС/08) к-5,29
</t>
  </si>
  <si>
    <t>свыще-1000 -90
свыше 2000 - 144</t>
  </si>
  <si>
    <t xml:space="preserve">Проектно-изыскательские работы '«Справочник базовых цен на проектные работы в строительстве «Коммунальные инженерные сети и сооружения», Приказ Минрегиона РФ от 24 мая 2012 года № 213, табл№4, п.2 </t>
  </si>
  <si>
    <t>Устройство сетей водоснабжения на ПС-36 "Пудож"</t>
  </si>
  <si>
    <t>Итого по объекту (сети водопровода 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</si>
</sst>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1" formatCode="_-* #,##0.00_р_._-;\-* #,##0.00_р_._-;_-* &quot;-&quot;??_р_._-;_-@_-"/>
    <numFmt numFmtId="173" formatCode="_-* #,##0.0_р_._-;\-* #,##0.0_р_._-;_-* &quot;-&quot;??_р_._-;_-@_-"/>
    <numFmt numFmtId="174" formatCode="#,##0.00_р_."/>
    <numFmt numFmtId="175" formatCode="#,##0.00_ ;\-#,##0.00\ "/>
    <numFmt numFmtId="183" formatCode="_-* #,##0.000_р_._-;\-* #,##0.000_р_._-;_-* &quot;-&quot;??_р_._-;_-@_-"/>
    <numFmt numFmtId="184" formatCode="_-* #,##0.000\ _₽_-;\-* #,##0.000\ _₽_-;_-* &quot;-&quot;???\ _₽_-;_-@_-"/>
  </numFmts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indexed="8"/>
      <name val="Calibri"/>
      <family val="2"/>
    </font>
    <font>
      <u/>
      <sz val="9"/>
      <color indexed="8"/>
      <name val="Calibri"/>
      <family val="2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u/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4" fillId="0" borderId="0">
      <alignment horizontal="left" vertical="top"/>
    </xf>
    <xf numFmtId="0" fontId="5" fillId="0" borderId="0">
      <alignment horizontal="right" vertical="top"/>
    </xf>
    <xf numFmtId="0" fontId="8" fillId="0" borderId="0">
      <alignment horizontal="center" vertical="center"/>
    </xf>
    <xf numFmtId="0" fontId="7" fillId="0" borderId="0">
      <alignment horizontal="left" vertical="top"/>
    </xf>
    <xf numFmtId="0" fontId="9" fillId="0" borderId="0">
      <alignment horizontal="left" vertical="top"/>
    </xf>
    <xf numFmtId="0" fontId="7" fillId="0" borderId="0">
      <alignment horizontal="left" vertical="top"/>
    </xf>
    <xf numFmtId="0" fontId="4" fillId="0" borderId="1">
      <alignment horizontal="center" vertical="center"/>
    </xf>
    <xf numFmtId="0" fontId="4" fillId="0" borderId="2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28" fillId="0" borderId="1">
      <alignment horizontal="center" vertical="center"/>
    </xf>
    <xf numFmtId="0" fontId="4" fillId="0" borderId="3">
      <alignment horizontal="center" vertical="center"/>
    </xf>
    <xf numFmtId="0" fontId="7" fillId="0" borderId="0">
      <alignment horizontal="left" vertical="top"/>
    </xf>
    <xf numFmtId="0" fontId="4" fillId="0" borderId="2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28" fillId="0" borderId="1">
      <alignment horizontal="center" vertical="center"/>
    </xf>
    <xf numFmtId="0" fontId="4" fillId="0" borderId="3">
      <alignment horizontal="center" vertical="center"/>
    </xf>
    <xf numFmtId="0" fontId="10" fillId="0" borderId="4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right" vertical="top"/>
    </xf>
    <xf numFmtId="0" fontId="7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29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2" fillId="0" borderId="4">
      <alignment horizontal="left" vertical="top"/>
    </xf>
    <xf numFmtId="0" fontId="7" fillId="0" borderId="4">
      <alignment horizontal="left" vertical="top"/>
    </xf>
    <xf numFmtId="0" fontId="11" fillId="0" borderId="0">
      <alignment horizontal="right" vertical="top"/>
    </xf>
    <xf numFmtId="0" fontId="7" fillId="0" borderId="4">
      <alignment horizontal="left" vertical="top"/>
    </xf>
    <xf numFmtId="0" fontId="11" fillId="0" borderId="0">
      <alignment horizontal="left"/>
    </xf>
    <xf numFmtId="0" fontId="11" fillId="0" borderId="0">
      <alignment horizontal="left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1" fillId="0" borderId="0">
      <alignment horizontal="left"/>
    </xf>
    <xf numFmtId="0" fontId="11" fillId="0" borderId="0">
      <alignment horizontal="left" vertical="top"/>
    </xf>
    <xf numFmtId="0" fontId="7" fillId="0" borderId="4">
      <alignment horizontal="left"/>
    </xf>
    <xf numFmtId="0" fontId="7" fillId="0" borderId="0">
      <alignment horizontal="left" vertical="top"/>
    </xf>
    <xf numFmtId="0" fontId="12" fillId="0" borderId="0">
      <alignment horizontal="left" vertical="top"/>
    </xf>
    <xf numFmtId="0" fontId="7" fillId="0" borderId="0">
      <alignment horizontal="center" vertical="top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7" fillId="0" borderId="0">
      <alignment horizontal="left" vertical="top"/>
    </xf>
    <xf numFmtId="0" fontId="6" fillId="0" borderId="0"/>
    <xf numFmtId="0" fontId="27" fillId="0" borderId="0"/>
    <xf numFmtId="0" fontId="27" fillId="0" borderId="0"/>
    <xf numFmtId="0" fontId="27" fillId="0" borderId="0"/>
    <xf numFmtId="171" fontId="3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92">
    <xf numFmtId="0" fontId="0" fillId="0" borderId="0" xfId="0"/>
    <xf numFmtId="0" fontId="15" fillId="0" borderId="0" xfId="58" applyFont="1"/>
    <xf numFmtId="0" fontId="16" fillId="0" borderId="0" xfId="0" applyFont="1"/>
    <xf numFmtId="174" fontId="0" fillId="0" borderId="0" xfId="0" applyNumberFormat="1"/>
    <xf numFmtId="2" fontId="0" fillId="0" borderId="0" xfId="0" applyNumberFormat="1"/>
    <xf numFmtId="4" fontId="0" fillId="0" borderId="0" xfId="0" applyNumberFormat="1"/>
    <xf numFmtId="184" fontId="0" fillId="0" borderId="0" xfId="0" applyNumberFormat="1"/>
    <xf numFmtId="0" fontId="30" fillId="0" borderId="0" xfId="0" applyFont="1"/>
    <xf numFmtId="0" fontId="30" fillId="0" borderId="0" xfId="58" applyFont="1"/>
    <xf numFmtId="0" fontId="22" fillId="0" borderId="0" xfId="0" applyFont="1"/>
    <xf numFmtId="0" fontId="24" fillId="0" borderId="0" xfId="0" applyFont="1" applyAlignment="1"/>
    <xf numFmtId="0" fontId="25" fillId="0" borderId="0" xfId="0" applyFont="1" applyAlignment="1"/>
    <xf numFmtId="0" fontId="19" fillId="0" borderId="1" xfId="58" applyFont="1" applyFill="1" applyBorder="1" applyAlignment="1">
      <alignment horizontal="center" vertical="center" wrapText="1"/>
    </xf>
    <xf numFmtId="174" fontId="22" fillId="0" borderId="0" xfId="58" applyNumberFormat="1" applyFont="1"/>
    <xf numFmtId="173" fontId="26" fillId="2" borderId="1" xfId="58" applyNumberFormat="1" applyFont="1" applyFill="1" applyBorder="1" applyAlignment="1">
      <alignment horizontal="left" vertical="center" wrapText="1"/>
    </xf>
    <xf numFmtId="174" fontId="26" fillId="2" borderId="1" xfId="58" applyNumberFormat="1" applyFont="1" applyFill="1" applyBorder="1" applyAlignment="1">
      <alignment horizontal="left" vertical="center" wrapText="1"/>
    </xf>
    <xf numFmtId="174" fontId="26" fillId="2" borderId="1" xfId="58" applyNumberFormat="1" applyFont="1" applyFill="1" applyBorder="1" applyAlignment="1">
      <alignment horizontal="center" vertical="center" wrapText="1"/>
    </xf>
    <xf numFmtId="174" fontId="26" fillId="2" borderId="1" xfId="58" applyNumberFormat="1" applyFont="1" applyFill="1" applyBorder="1" applyAlignment="1">
      <alignment horizontal="right" vertical="center" wrapText="1"/>
    </xf>
    <xf numFmtId="173" fontId="26" fillId="2" borderId="1" xfId="58" applyNumberFormat="1" applyFont="1" applyFill="1" applyBorder="1" applyAlignment="1">
      <alignment horizontal="center" vertical="center" wrapText="1"/>
    </xf>
    <xf numFmtId="173" fontId="26" fillId="0" borderId="1" xfId="58" applyNumberFormat="1" applyFont="1" applyFill="1" applyBorder="1" applyAlignment="1">
      <alignment horizontal="left" vertical="center" wrapText="1"/>
    </xf>
    <xf numFmtId="174" fontId="26" fillId="0" borderId="1" xfId="58" applyNumberFormat="1" applyFont="1" applyFill="1" applyBorder="1" applyAlignment="1">
      <alignment horizontal="center" vertical="center" wrapText="1"/>
    </xf>
    <xf numFmtId="173" fontId="14" fillId="2" borderId="0" xfId="58" applyNumberFormat="1" applyFont="1" applyFill="1" applyBorder="1" applyAlignment="1">
      <alignment horizontal="center" vertical="center" wrapText="1"/>
    </xf>
    <xf numFmtId="173" fontId="14" fillId="2" borderId="0" xfId="58" applyNumberFormat="1" applyFont="1" applyFill="1" applyBorder="1" applyAlignment="1">
      <alignment vertical="center" wrapText="1"/>
    </xf>
    <xf numFmtId="174" fontId="14" fillId="2" borderId="0" xfId="58" applyNumberFormat="1" applyFont="1" applyFill="1" applyBorder="1" applyAlignment="1">
      <alignment vertical="center" wrapText="1"/>
    </xf>
    <xf numFmtId="174" fontId="14" fillId="2" borderId="0" xfId="58" applyNumberFormat="1" applyFont="1" applyFill="1" applyBorder="1" applyAlignment="1">
      <alignment horizontal="right" vertical="center" wrapText="1"/>
    </xf>
    <xf numFmtId="0" fontId="13" fillId="3" borderId="1" xfId="58" applyFont="1" applyFill="1" applyBorder="1" applyAlignment="1">
      <alignment horizontal="center" vertical="center" wrapText="1"/>
    </xf>
    <xf numFmtId="173" fontId="19" fillId="0" borderId="1" xfId="58" applyNumberFormat="1" applyFont="1" applyBorder="1" applyAlignment="1">
      <alignment horizontal="left" vertical="center" wrapText="1"/>
    </xf>
    <xf numFmtId="173" fontId="19" fillId="0" borderId="1" xfId="58" applyNumberFormat="1" applyFont="1" applyBorder="1" applyAlignment="1">
      <alignment horizontal="center" vertical="center" wrapText="1"/>
    </xf>
    <xf numFmtId="0" fontId="19" fillId="2" borderId="1" xfId="58" applyNumberFormat="1" applyFont="1" applyFill="1" applyBorder="1" applyAlignment="1">
      <alignment horizontal="center" vertical="center" wrapText="1"/>
    </xf>
    <xf numFmtId="0" fontId="26" fillId="0" borderId="1" xfId="58" applyFont="1" applyBorder="1" applyAlignment="1">
      <alignment horizontal="center" vertical="center" wrapText="1"/>
    </xf>
    <xf numFmtId="0" fontId="22" fillId="0" borderId="0" xfId="0" applyFont="1" applyBorder="1" applyAlignment="1"/>
    <xf numFmtId="0" fontId="23" fillId="0" borderId="0" xfId="0" applyFont="1" applyAlignment="1"/>
    <xf numFmtId="0" fontId="22" fillId="0" borderId="0" xfId="0" applyFont="1" applyAlignment="1"/>
    <xf numFmtId="175" fontId="26" fillId="2" borderId="1" xfId="61" applyNumberFormat="1" applyFont="1" applyFill="1" applyBorder="1" applyAlignment="1">
      <alignment horizontal="center" vertical="center" wrapText="1"/>
    </xf>
    <xf numFmtId="175" fontId="26" fillId="2" borderId="1" xfId="58" applyNumberFormat="1" applyFont="1" applyFill="1" applyBorder="1" applyAlignment="1">
      <alignment horizontal="center" vertical="center" wrapText="1"/>
    </xf>
    <xf numFmtId="175" fontId="20" fillId="2" borderId="1" xfId="58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/>
    <xf numFmtId="0" fontId="31" fillId="0" borderId="0" xfId="0" applyFont="1" applyBorder="1" applyAlignme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30" fillId="0" borderId="0" xfId="0" applyFont="1" applyFill="1"/>
    <xf numFmtId="173" fontId="19" fillId="0" borderId="5" xfId="58" applyNumberFormat="1" applyFont="1" applyBorder="1" applyAlignment="1">
      <alignment horizontal="left" vertical="center" wrapText="1"/>
    </xf>
    <xf numFmtId="173" fontId="19" fillId="0" borderId="5" xfId="58" applyNumberFormat="1" applyFont="1" applyBorder="1" applyAlignment="1">
      <alignment horizontal="center" vertical="center" wrapText="1"/>
    </xf>
    <xf numFmtId="175" fontId="19" fillId="0" borderId="5" xfId="58" applyNumberFormat="1" applyFont="1" applyBorder="1" applyAlignment="1">
      <alignment horizontal="center" vertical="center" wrapText="1"/>
    </xf>
    <xf numFmtId="173" fontId="19" fillId="0" borderId="6" xfId="58" applyNumberFormat="1" applyFont="1" applyBorder="1" applyAlignment="1">
      <alignment horizontal="center" vertical="center" wrapText="1"/>
    </xf>
    <xf numFmtId="0" fontId="26" fillId="0" borderId="6" xfId="58" applyFont="1" applyBorder="1" applyAlignment="1">
      <alignment horizontal="center" vertical="center" wrapText="1"/>
    </xf>
    <xf numFmtId="0" fontId="13" fillId="0" borderId="7" xfId="58" applyFont="1" applyBorder="1" applyAlignment="1">
      <alignment horizontal="center" vertical="center" wrapText="1"/>
    </xf>
    <xf numFmtId="0" fontId="26" fillId="0" borderId="7" xfId="58" applyFont="1" applyBorder="1" applyAlignment="1">
      <alignment horizontal="center" vertical="center" wrapText="1"/>
    </xf>
    <xf numFmtId="0" fontId="20" fillId="0" borderId="8" xfId="58" applyFont="1" applyBorder="1" applyAlignment="1">
      <alignment horizontal="center" vertical="center" wrapText="1"/>
    </xf>
    <xf numFmtId="174" fontId="19" fillId="0" borderId="5" xfId="58" applyNumberFormat="1" applyFont="1" applyFill="1" applyBorder="1" applyAlignment="1">
      <alignment horizontal="right" vertical="center" wrapText="1"/>
    </xf>
    <xf numFmtId="2" fontId="19" fillId="0" borderId="5" xfId="58" applyNumberFormat="1" applyFont="1" applyBorder="1" applyAlignment="1">
      <alignment horizontal="right" vertical="center" wrapText="1"/>
    </xf>
    <xf numFmtId="2" fontId="19" fillId="0" borderId="5" xfId="58" applyNumberFormat="1" applyFont="1" applyBorder="1" applyAlignment="1">
      <alignment horizontal="center" vertical="center" wrapText="1"/>
    </xf>
    <xf numFmtId="0" fontId="19" fillId="0" borderId="9" xfId="58" applyFont="1" applyBorder="1" applyAlignment="1">
      <alignment horizontal="center" vertical="center" wrapText="1"/>
    </xf>
    <xf numFmtId="173" fontId="19" fillId="0" borderId="6" xfId="58" applyNumberFormat="1" applyFont="1" applyBorder="1" applyAlignment="1">
      <alignment horizontal="left" vertical="center" wrapText="1"/>
    </xf>
    <xf numFmtId="0" fontId="19" fillId="0" borderId="10" xfId="58" applyFont="1" applyBorder="1" applyAlignment="1">
      <alignment horizontal="center" vertical="center" wrapText="1"/>
    </xf>
    <xf numFmtId="0" fontId="20" fillId="0" borderId="11" xfId="58" applyFont="1" applyBorder="1" applyAlignment="1">
      <alignment horizontal="center" vertical="center" wrapText="1"/>
    </xf>
    <xf numFmtId="0" fontId="26" fillId="0" borderId="7" xfId="58" applyFont="1" applyBorder="1" applyAlignment="1">
      <alignment horizontal="left" vertical="center" wrapText="1"/>
    </xf>
    <xf numFmtId="2" fontId="0" fillId="0" borderId="0" xfId="0" applyNumberFormat="1" applyAlignment="1">
      <alignment wrapText="1"/>
    </xf>
    <xf numFmtId="175" fontId="0" fillId="0" borderId="0" xfId="0" applyNumberFormat="1"/>
    <xf numFmtId="183" fontId="19" fillId="0" borderId="6" xfId="58" applyNumberFormat="1" applyFont="1" applyFill="1" applyBorder="1" applyAlignment="1">
      <alignment wrapText="1"/>
    </xf>
    <xf numFmtId="183" fontId="19" fillId="0" borderId="1" xfId="58" applyNumberFormat="1" applyFont="1" applyFill="1" applyBorder="1" applyAlignment="1">
      <alignment wrapText="1"/>
    </xf>
    <xf numFmtId="0" fontId="13" fillId="0" borderId="7" xfId="58" applyFont="1" applyBorder="1" applyAlignment="1">
      <alignment wrapText="1"/>
    </xf>
    <xf numFmtId="183" fontId="19" fillId="0" borderId="5" xfId="58" applyNumberFormat="1" applyFont="1" applyFill="1" applyBorder="1" applyAlignment="1">
      <alignment wrapText="1"/>
    </xf>
    <xf numFmtId="173" fontId="26" fillId="2" borderId="1" xfId="58" applyNumberFormat="1" applyFont="1" applyFill="1" applyBorder="1" applyAlignment="1">
      <alignment wrapText="1"/>
    </xf>
    <xf numFmtId="171" fontId="26" fillId="2" borderId="1" xfId="58" applyNumberFormat="1" applyFont="1" applyFill="1" applyBorder="1" applyAlignment="1">
      <alignment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8" xfId="58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0" fontId="0" fillId="0" borderId="0" xfId="0" applyAlignment="1"/>
    <xf numFmtId="0" fontId="20" fillId="3" borderId="1" xfId="58" applyFont="1" applyFill="1" applyBorder="1" applyAlignment="1">
      <alignment horizontal="center" vertical="center"/>
    </xf>
    <xf numFmtId="0" fontId="20" fillId="3" borderId="1" xfId="58" applyFont="1" applyFill="1" applyBorder="1" applyAlignment="1">
      <alignment horizontal="center" vertical="center" wrapText="1"/>
    </xf>
    <xf numFmtId="173" fontId="20" fillId="2" borderId="3" xfId="58" applyNumberFormat="1" applyFont="1" applyFill="1" applyBorder="1" applyAlignment="1">
      <alignment horizontal="center" vertical="center" wrapText="1"/>
    </xf>
    <xf numFmtId="173" fontId="20" fillId="2" borderId="12" xfId="58" applyNumberFormat="1" applyFont="1" applyFill="1" applyBorder="1" applyAlignment="1">
      <alignment horizontal="center" vertical="center" wrapText="1"/>
    </xf>
    <xf numFmtId="173" fontId="20" fillId="2" borderId="2" xfId="58" applyNumberFormat="1" applyFont="1" applyFill="1" applyBorder="1" applyAlignment="1">
      <alignment horizontal="center" vertical="center" wrapText="1"/>
    </xf>
    <xf numFmtId="0" fontId="20" fillId="3" borderId="8" xfId="58" applyFont="1" applyFill="1" applyBorder="1" applyAlignment="1">
      <alignment horizontal="center" vertical="center" wrapText="1"/>
    </xf>
    <xf numFmtId="0" fontId="20" fillId="3" borderId="5" xfId="58" applyFont="1" applyFill="1" applyBorder="1" applyAlignment="1">
      <alignment horizontal="center" vertical="center" wrapText="1"/>
    </xf>
    <xf numFmtId="0" fontId="21" fillId="0" borderId="0" xfId="58" applyFont="1" applyBorder="1" applyAlignment="1">
      <alignment horizontal="center" vertical="center" wrapText="1"/>
    </xf>
    <xf numFmtId="175" fontId="19" fillId="0" borderId="13" xfId="58" applyNumberFormat="1" applyFont="1" applyBorder="1" applyAlignment="1">
      <alignment horizontal="center" vertical="center" wrapText="1"/>
    </xf>
    <xf numFmtId="175" fontId="19" fillId="0" borderId="14" xfId="58" applyNumberFormat="1" applyFont="1" applyBorder="1" applyAlignment="1">
      <alignment horizontal="center" vertical="center" wrapText="1"/>
    </xf>
    <xf numFmtId="175" fontId="19" fillId="0" borderId="15" xfId="58" applyNumberFormat="1" applyFont="1" applyBorder="1" applyAlignment="1">
      <alignment horizontal="center" vertical="center" wrapText="1"/>
    </xf>
    <xf numFmtId="2" fontId="26" fillId="0" borderId="6" xfId="58" applyNumberFormat="1" applyFont="1" applyBorder="1" applyAlignment="1">
      <alignment horizontal="center" vertical="center" wrapText="1"/>
    </xf>
    <xf numFmtId="2" fontId="26" fillId="0" borderId="1" xfId="58" applyNumberFormat="1" applyFont="1" applyBorder="1" applyAlignment="1">
      <alignment horizontal="center" vertical="center" wrapText="1"/>
    </xf>
    <xf numFmtId="2" fontId="26" fillId="0" borderId="7" xfId="58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6" fillId="0" borderId="0" xfId="0" applyFont="1" applyAlignment="1"/>
    <xf numFmtId="0" fontId="17" fillId="4" borderId="0" xfId="0" applyFont="1" applyFill="1" applyAlignment="1"/>
    <xf numFmtId="0" fontId="16" fillId="4" borderId="0" xfId="0" applyFont="1" applyFill="1" applyAlignment="1"/>
    <xf numFmtId="0" fontId="20" fillId="0" borderId="0" xfId="0" applyFont="1" applyBorder="1" applyAlignment="1"/>
    <xf numFmtId="0" fontId="13" fillId="3" borderId="1" xfId="58" applyFont="1" applyFill="1" applyBorder="1" applyAlignment="1">
      <alignment horizontal="center" vertical="center" wrapText="1"/>
    </xf>
  </cellXfs>
  <cellStyles count="62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8 2" xfId="12"/>
    <cellStyle name="S19" xfId="13"/>
    <cellStyle name="S2" xfId="14"/>
    <cellStyle name="S20" xfId="15"/>
    <cellStyle name="S21" xfId="16"/>
    <cellStyle name="S22" xfId="17"/>
    <cellStyle name="S23" xfId="18"/>
    <cellStyle name="S23 2" xfId="19"/>
    <cellStyle name="S24" xfId="20"/>
    <cellStyle name="S25" xfId="21"/>
    <cellStyle name="S26" xfId="22"/>
    <cellStyle name="S27" xfId="23"/>
    <cellStyle name="S28" xfId="24"/>
    <cellStyle name="S29" xfId="25"/>
    <cellStyle name="S3" xfId="26"/>
    <cellStyle name="S30" xfId="27"/>
    <cellStyle name="S31" xfId="28"/>
    <cellStyle name="S32" xfId="29"/>
    <cellStyle name="S33" xfId="30"/>
    <cellStyle name="S34" xfId="31"/>
    <cellStyle name="S34 2" xfId="32"/>
    <cellStyle name="S35" xfId="33"/>
    <cellStyle name="S36" xfId="34"/>
    <cellStyle name="S37" xfId="35"/>
    <cellStyle name="S38" xfId="36"/>
    <cellStyle name="S39" xfId="37"/>
    <cellStyle name="S4" xfId="38"/>
    <cellStyle name="S40" xfId="39"/>
    <cellStyle name="S41" xfId="40"/>
    <cellStyle name="S42" xfId="41"/>
    <cellStyle name="S43" xfId="42"/>
    <cellStyle name="S44" xfId="43"/>
    <cellStyle name="S45" xfId="44"/>
    <cellStyle name="S46" xfId="45"/>
    <cellStyle name="S47" xfId="46"/>
    <cellStyle name="S48" xfId="47"/>
    <cellStyle name="S49" xfId="48"/>
    <cellStyle name="S5" xfId="49"/>
    <cellStyle name="S50" xfId="50"/>
    <cellStyle name="S6" xfId="51"/>
    <cellStyle name="S7" xfId="52"/>
    <cellStyle name="S8" xfId="53"/>
    <cellStyle name="S9" xfId="54"/>
    <cellStyle name="Обычный" xfId="0" builtinId="0"/>
    <cellStyle name="Обычный 2" xfId="55"/>
    <cellStyle name="Обычный 3" xfId="56"/>
    <cellStyle name="Обычный 4" xfId="57"/>
    <cellStyle name="Обычный 4 2" xfId="58"/>
    <cellStyle name="Финансовый 2" xfId="59"/>
    <cellStyle name="Финансовый 3" xfId="60"/>
    <cellStyle name="Финансовый 3 2" xfId="6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1"/>
  <sheetViews>
    <sheetView tabSelected="1" view="pageBreakPreview" zoomScale="85" zoomScaleNormal="100" zoomScaleSheetLayoutView="85" workbookViewId="0">
      <selection activeCell="H17" sqref="H17"/>
    </sheetView>
  </sheetViews>
  <sheetFormatPr defaultRowHeight="15" x14ac:dyDescent="0.25"/>
  <cols>
    <col min="1" max="1" width="6.875" customWidth="1"/>
    <col min="2" max="2" width="34" customWidth="1"/>
    <col min="3" max="3" width="8.375" customWidth="1"/>
    <col min="4" max="4" width="15.875" customWidth="1"/>
    <col min="5" max="5" width="19.125" customWidth="1"/>
    <col min="6" max="6" width="16.125" customWidth="1"/>
    <col min="7" max="7" width="20.75" customWidth="1"/>
    <col min="8" max="8" width="21.75" customWidth="1"/>
    <col min="9" max="9" width="17.875" customWidth="1"/>
    <col min="10" max="10" width="9.75" bestFit="1" customWidth="1"/>
    <col min="11" max="11" width="17.25" customWidth="1"/>
    <col min="14" max="14" width="12.25" bestFit="1" customWidth="1"/>
  </cols>
  <sheetData>
    <row r="1" spans="1:14" ht="15.75" x14ac:dyDescent="0.25">
      <c r="A1" s="7"/>
      <c r="B1" s="7"/>
      <c r="C1" s="7"/>
      <c r="D1" s="7"/>
      <c r="E1" s="7"/>
      <c r="F1" s="68" t="s">
        <v>6</v>
      </c>
      <c r="G1" s="68"/>
      <c r="H1" s="68"/>
      <c r="I1" s="69"/>
    </row>
    <row r="2" spans="1:14" ht="15.75" x14ac:dyDescent="0.25">
      <c r="A2" s="7"/>
      <c r="B2" s="7"/>
      <c r="C2" s="7"/>
      <c r="D2" s="7"/>
      <c r="E2" s="7"/>
      <c r="F2" s="68" t="s">
        <v>7</v>
      </c>
      <c r="G2" s="68"/>
      <c r="H2" s="68"/>
      <c r="I2" s="69"/>
    </row>
    <row r="3" spans="1:14" x14ac:dyDescent="0.25">
      <c r="A3" s="7"/>
      <c r="B3" s="7"/>
      <c r="C3" s="7"/>
      <c r="D3" s="7"/>
      <c r="E3" s="70" t="s">
        <v>25</v>
      </c>
      <c r="F3" s="71"/>
      <c r="G3" s="71"/>
      <c r="H3" s="71"/>
      <c r="I3" s="71"/>
    </row>
    <row r="4" spans="1:14" ht="15.75" x14ac:dyDescent="0.25">
      <c r="A4" s="7"/>
      <c r="B4" s="7"/>
      <c r="C4" s="7"/>
      <c r="D4" s="7"/>
      <c r="E4" s="68" t="s">
        <v>5</v>
      </c>
      <c r="F4" s="71"/>
      <c r="G4" s="71"/>
      <c r="H4" s="71"/>
      <c r="I4" s="71"/>
    </row>
    <row r="5" spans="1:14" ht="15.75" x14ac:dyDescent="0.25">
      <c r="A5" s="8"/>
      <c r="B5" s="8"/>
      <c r="C5" s="8"/>
      <c r="D5" s="8"/>
      <c r="E5" s="8"/>
      <c r="F5" s="68" t="s">
        <v>26</v>
      </c>
      <c r="G5" s="68"/>
      <c r="H5" s="68"/>
      <c r="I5" s="69"/>
    </row>
    <row r="6" spans="1:14" ht="39.75" customHeight="1" x14ac:dyDescent="0.25">
      <c r="A6" s="79" t="s">
        <v>35</v>
      </c>
      <c r="B6" s="79"/>
      <c r="C6" s="79"/>
      <c r="D6" s="79"/>
      <c r="E6" s="79"/>
      <c r="F6" s="79"/>
      <c r="G6" s="79"/>
      <c r="H6" s="79"/>
      <c r="I6" s="79"/>
    </row>
    <row r="7" spans="1:14" x14ac:dyDescent="0.25">
      <c r="A7" s="25"/>
      <c r="B7" s="25"/>
      <c r="C7" s="72" t="s">
        <v>3</v>
      </c>
      <c r="D7" s="72"/>
      <c r="E7" s="72"/>
      <c r="F7" s="72"/>
      <c r="G7" s="72"/>
      <c r="H7" s="72"/>
      <c r="I7" s="72"/>
    </row>
    <row r="8" spans="1:14" ht="48" customHeight="1" x14ac:dyDescent="0.25">
      <c r="A8" s="73" t="s">
        <v>0</v>
      </c>
      <c r="B8" s="91" t="s">
        <v>2</v>
      </c>
      <c r="C8" s="73" t="s">
        <v>1</v>
      </c>
      <c r="D8" s="73" t="s">
        <v>14</v>
      </c>
      <c r="E8" s="73" t="s">
        <v>31</v>
      </c>
      <c r="F8" s="73" t="s">
        <v>13</v>
      </c>
      <c r="G8" s="77" t="s">
        <v>9</v>
      </c>
      <c r="H8" s="73" t="s">
        <v>32</v>
      </c>
      <c r="I8" s="73" t="s">
        <v>13</v>
      </c>
    </row>
    <row r="9" spans="1:14" x14ac:dyDescent="0.25">
      <c r="A9" s="73"/>
      <c r="B9" s="91"/>
      <c r="C9" s="73"/>
      <c r="D9" s="73"/>
      <c r="E9" s="73"/>
      <c r="F9" s="73"/>
      <c r="G9" s="78"/>
      <c r="H9" s="73"/>
      <c r="I9" s="73"/>
    </row>
    <row r="10" spans="1:14" x14ac:dyDescent="0.25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/>
      <c r="H10" s="12">
        <v>7</v>
      </c>
      <c r="I10" s="12">
        <v>9</v>
      </c>
    </row>
    <row r="11" spans="1:14" ht="15.75" thickBot="1" x14ac:dyDescent="0.3">
      <c r="A11" s="48">
        <v>1</v>
      </c>
      <c r="B11" s="67" t="s">
        <v>35</v>
      </c>
      <c r="C11" s="67"/>
      <c r="D11" s="67"/>
      <c r="E11" s="67"/>
      <c r="F11" s="67"/>
      <c r="G11" s="67"/>
      <c r="H11" s="67"/>
      <c r="I11" s="67"/>
    </row>
    <row r="12" spans="1:14" x14ac:dyDescent="0.25">
      <c r="A12" s="52" t="s">
        <v>4</v>
      </c>
      <c r="B12" s="53" t="s">
        <v>30</v>
      </c>
      <c r="C12" s="44" t="s">
        <v>27</v>
      </c>
      <c r="D12" s="59">
        <v>0.39200000000000002</v>
      </c>
      <c r="E12" s="45">
        <v>4257.5600000000004</v>
      </c>
      <c r="F12" s="83">
        <f>(E12+E13+E14)*D12</f>
        <v>2025.2872080000004</v>
      </c>
      <c r="G12" s="83">
        <f>F12*1.09</f>
        <v>2207.5630567200005</v>
      </c>
      <c r="H12" s="83">
        <f>G12/5.29</f>
        <v>417.30870637429121</v>
      </c>
      <c r="I12" s="80">
        <f>H12</f>
        <v>417.30870637429121</v>
      </c>
    </row>
    <row r="13" spans="1:14" x14ac:dyDescent="0.25">
      <c r="A13" s="54"/>
      <c r="B13" s="26" t="s">
        <v>29</v>
      </c>
      <c r="C13" s="27"/>
      <c r="D13" s="60"/>
      <c r="E13" s="29">
        <f>497.59*1.1</f>
        <v>547.34900000000005</v>
      </c>
      <c r="F13" s="84"/>
      <c r="G13" s="84"/>
      <c r="H13" s="84"/>
      <c r="I13" s="81"/>
    </row>
    <row r="14" spans="1:14" ht="15.75" thickBot="1" x14ac:dyDescent="0.3">
      <c r="A14" s="55"/>
      <c r="B14" s="56" t="s">
        <v>28</v>
      </c>
      <c r="C14" s="46"/>
      <c r="D14" s="61"/>
      <c r="E14" s="47">
        <v>361.64</v>
      </c>
      <c r="F14" s="85"/>
      <c r="G14" s="85"/>
      <c r="H14" s="85"/>
      <c r="I14" s="82"/>
    </row>
    <row r="15" spans="1:14" ht="33" customHeight="1" x14ac:dyDescent="0.25">
      <c r="A15" s="42" t="s">
        <v>8</v>
      </c>
      <c r="B15" s="41" t="s">
        <v>15</v>
      </c>
      <c r="C15" s="42" t="s">
        <v>16</v>
      </c>
      <c r="D15" s="62">
        <v>3</v>
      </c>
      <c r="E15" s="49"/>
      <c r="F15" s="50"/>
      <c r="G15" s="50"/>
      <c r="H15" s="51"/>
      <c r="I15" s="43">
        <f>I12-(I12/1.03)</f>
        <v>12.154622515756046</v>
      </c>
      <c r="K15" s="4"/>
      <c r="L15" s="65">
        <f>L16*1.03</f>
        <v>417.30870637429121</v>
      </c>
      <c r="N15" s="6"/>
    </row>
    <row r="16" spans="1:14" ht="85.5" customHeight="1" x14ac:dyDescent="0.25">
      <c r="A16" s="28" t="s">
        <v>10</v>
      </c>
      <c r="B16" s="14" t="s">
        <v>34</v>
      </c>
      <c r="C16" s="18" t="s">
        <v>27</v>
      </c>
      <c r="D16" s="63">
        <v>0.39200000000000002</v>
      </c>
      <c r="E16" s="15"/>
      <c r="F16" s="17"/>
      <c r="G16" s="17"/>
      <c r="H16" s="17"/>
      <c r="I16" s="33">
        <f>12+0.136*392</f>
        <v>65.312000000000012</v>
      </c>
      <c r="K16" s="57" t="s">
        <v>33</v>
      </c>
      <c r="L16" s="65">
        <f>L17+I16</f>
        <v>405.15408385853516</v>
      </c>
      <c r="N16" s="6"/>
    </row>
    <row r="17" spans="1:14" ht="85.5" customHeight="1" x14ac:dyDescent="0.25">
      <c r="A17" s="28" t="s">
        <v>11</v>
      </c>
      <c r="B17" s="14" t="s">
        <v>17</v>
      </c>
      <c r="C17" s="14"/>
      <c r="D17" s="64">
        <v>3.24</v>
      </c>
      <c r="E17" s="15"/>
      <c r="F17" s="16"/>
      <c r="G17" s="16"/>
      <c r="H17" s="16"/>
      <c r="I17" s="34">
        <f>(I12-I15-I16)-((I12-I15-I16)/1.0324)</f>
        <v>10.66532692465762</v>
      </c>
      <c r="K17" s="4"/>
      <c r="L17" s="66">
        <f>I18*1.0324</f>
        <v>339.84208385853515</v>
      </c>
    </row>
    <row r="18" spans="1:14" ht="90" customHeight="1" x14ac:dyDescent="0.25">
      <c r="A18" s="28" t="s">
        <v>12</v>
      </c>
      <c r="B18" s="14" t="s">
        <v>18</v>
      </c>
      <c r="C18" s="18"/>
      <c r="D18" s="19"/>
      <c r="E18" s="20"/>
      <c r="F18" s="17"/>
      <c r="G18" s="17"/>
      <c r="H18" s="17"/>
      <c r="I18" s="34">
        <f>I12-I15-I16-I17</f>
        <v>329.17675693387753</v>
      </c>
      <c r="L18" s="4"/>
      <c r="M18" s="4"/>
      <c r="N18" s="58"/>
    </row>
    <row r="19" spans="1:14" ht="15" customHeight="1" x14ac:dyDescent="0.25">
      <c r="A19" s="74" t="s">
        <v>36</v>
      </c>
      <c r="B19" s="75"/>
      <c r="C19" s="75"/>
      <c r="D19" s="75"/>
      <c r="E19" s="75"/>
      <c r="F19" s="75"/>
      <c r="G19" s="75"/>
      <c r="H19" s="76"/>
      <c r="I19" s="35">
        <f>I18</f>
        <v>329.17675693387753</v>
      </c>
      <c r="J19" s="3"/>
    </row>
    <row r="20" spans="1:14" x14ac:dyDescent="0.25">
      <c r="A20" s="21"/>
      <c r="B20" s="21"/>
      <c r="C20" s="22"/>
      <c r="D20" s="22"/>
      <c r="E20" s="23"/>
      <c r="F20" s="24"/>
      <c r="G20" s="24"/>
      <c r="H20" s="24"/>
      <c r="I20" s="24"/>
      <c r="J20" s="3"/>
    </row>
    <row r="21" spans="1:14" x14ac:dyDescent="0.25">
      <c r="A21" s="90"/>
      <c r="B21" s="90"/>
      <c r="C21" s="90"/>
      <c r="D21" s="90"/>
      <c r="E21" s="90"/>
      <c r="F21" s="90"/>
      <c r="G21" s="90"/>
      <c r="H21" s="90"/>
      <c r="I21" s="90"/>
    </row>
    <row r="22" spans="1:14" ht="15.75" x14ac:dyDescent="0.25">
      <c r="A22" s="36"/>
      <c r="B22" s="37" t="s">
        <v>19</v>
      </c>
      <c r="C22" s="37"/>
      <c r="D22" s="37"/>
      <c r="E22" s="37"/>
      <c r="F22" s="37"/>
      <c r="G22" s="37"/>
      <c r="H22" s="40" t="s">
        <v>22</v>
      </c>
      <c r="I22" s="37"/>
    </row>
    <row r="23" spans="1:14" ht="15.75" x14ac:dyDescent="0.25">
      <c r="A23" s="30"/>
      <c r="B23" s="30"/>
      <c r="C23" s="30"/>
      <c r="D23" s="30"/>
      <c r="E23" s="30"/>
      <c r="F23" s="30"/>
      <c r="G23" s="30"/>
      <c r="H23" s="40"/>
      <c r="I23" s="30"/>
    </row>
    <row r="24" spans="1:14" ht="15.75" x14ac:dyDescent="0.25">
      <c r="A24" s="32"/>
      <c r="B24" s="32" t="s">
        <v>20</v>
      </c>
      <c r="C24" s="32"/>
      <c r="D24" s="32"/>
      <c r="E24" s="31"/>
      <c r="F24" s="32"/>
      <c r="G24" s="32"/>
      <c r="H24" s="40" t="s">
        <v>23</v>
      </c>
      <c r="I24" s="32"/>
      <c r="J24" s="5"/>
    </row>
    <row r="25" spans="1:14" ht="15.75" x14ac:dyDescent="0.25">
      <c r="A25" s="9"/>
      <c r="B25" s="9"/>
      <c r="C25" s="9"/>
      <c r="D25" s="9"/>
      <c r="E25" s="9"/>
      <c r="F25" s="9"/>
      <c r="G25" s="9"/>
      <c r="H25" s="40"/>
      <c r="I25" s="13"/>
    </row>
    <row r="26" spans="1:14" ht="15.75" x14ac:dyDescent="0.25">
      <c r="A26" s="38"/>
      <c r="B26" s="39" t="s">
        <v>21</v>
      </c>
      <c r="C26" s="38"/>
      <c r="D26" s="38"/>
      <c r="E26" s="31"/>
      <c r="F26" s="31"/>
      <c r="G26" s="31"/>
      <c r="H26" s="40" t="s">
        <v>24</v>
      </c>
      <c r="I26" s="31"/>
    </row>
    <row r="27" spans="1:14" ht="15.75" x14ac:dyDescent="0.25">
      <c r="A27" s="10"/>
      <c r="B27" s="10"/>
      <c r="C27" s="10"/>
      <c r="D27" s="10"/>
      <c r="E27" s="11"/>
      <c r="F27" s="11"/>
      <c r="G27" s="11"/>
      <c r="H27" s="11"/>
      <c r="I27" s="11"/>
    </row>
    <row r="28" spans="1:14" x14ac:dyDescent="0.25">
      <c r="A28" s="87"/>
      <c r="B28" s="87"/>
      <c r="C28" s="87"/>
      <c r="D28" s="87"/>
      <c r="E28" s="88"/>
      <c r="F28" s="89"/>
      <c r="G28" s="89"/>
      <c r="H28" s="89"/>
      <c r="I28" s="89"/>
    </row>
    <row r="29" spans="1:14" x14ac:dyDescent="0.25">
      <c r="A29" s="2"/>
      <c r="B29" s="2"/>
      <c r="C29" s="2"/>
      <c r="D29" s="2"/>
      <c r="E29" s="2"/>
      <c r="F29" s="2"/>
      <c r="G29" s="2"/>
      <c r="H29" s="1"/>
      <c r="I29" s="1"/>
    </row>
    <row r="30" spans="1:14" x14ac:dyDescent="0.25">
      <c r="A30" s="87"/>
      <c r="B30" s="87"/>
      <c r="C30" s="87"/>
      <c r="D30" s="87"/>
      <c r="E30" s="86"/>
      <c r="F30" s="87"/>
      <c r="G30" s="87"/>
      <c r="H30" s="87"/>
      <c r="I30" s="87"/>
    </row>
    <row r="31" spans="1:14" x14ac:dyDescent="0.25">
      <c r="A31" s="2"/>
      <c r="B31" s="2"/>
      <c r="C31" s="2"/>
      <c r="D31" s="2"/>
      <c r="E31" s="2"/>
      <c r="F31" s="2"/>
      <c r="G31" s="2"/>
      <c r="H31" s="2"/>
      <c r="I31" s="2"/>
    </row>
  </sheetData>
  <mergeCells count="27">
    <mergeCell ref="E30:I30"/>
    <mergeCell ref="A28:D28"/>
    <mergeCell ref="H8:H9"/>
    <mergeCell ref="A30:D30"/>
    <mergeCell ref="F8:F9"/>
    <mergeCell ref="E28:I28"/>
    <mergeCell ref="A21:I21"/>
    <mergeCell ref="B8:B9"/>
    <mergeCell ref="F12:F14"/>
    <mergeCell ref="A8:A9"/>
    <mergeCell ref="A19:H19"/>
    <mergeCell ref="F5:I5"/>
    <mergeCell ref="G8:G9"/>
    <mergeCell ref="C8:C9"/>
    <mergeCell ref="E8:E9"/>
    <mergeCell ref="A6:I6"/>
    <mergeCell ref="I8:I9"/>
    <mergeCell ref="I12:I14"/>
    <mergeCell ref="H12:H14"/>
    <mergeCell ref="G12:G14"/>
    <mergeCell ref="B11:I11"/>
    <mergeCell ref="F1:I1"/>
    <mergeCell ref="E3:I3"/>
    <mergeCell ref="E4:I4"/>
    <mergeCell ref="C7:I7"/>
    <mergeCell ref="F2:I2"/>
    <mergeCell ref="D8:D9"/>
  </mergeCells>
  <phoneticPr fontId="18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Водопровод ПС-5</vt:lpstr>
      <vt:lpstr>'Водопровод ПС-5'!Область_печати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2018-08-13T12:09:19Z</dcterms:modified>
</cp:coreProperties>
</file>